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filterPrivacy="1" defaultThemeVersion="166925"/>
  <xr:revisionPtr revIDLastSave="0" documentId="13_ncr:1_{AC6B78A8-E2A8-C14A-8C59-DE2519043C5D}" xr6:coauthVersionLast="45" xr6:coauthVersionMax="45" xr10:uidLastSave="{00000000-0000-0000-0000-000000000000}"/>
  <bookViews>
    <workbookView xWindow="0" yWindow="0" windowWidth="25600" windowHeight="16000" xr2:uid="{285046EC-1E71-144B-B996-E3D2128E0B55}"/>
  </bookViews>
  <sheets>
    <sheet name="Policy Holder Decision Tree"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5" l="1"/>
  <c r="G22" i="5"/>
  <c r="H22" i="5" s="1"/>
  <c r="I22" i="5" s="1"/>
  <c r="J22" i="5" s="1"/>
  <c r="K22" i="5" s="1"/>
  <c r="L22" i="5" s="1"/>
  <c r="M22" i="5" s="1"/>
  <c r="N22" i="5" s="1"/>
  <c r="O22" i="5" s="1"/>
  <c r="P22" i="5" s="1"/>
  <c r="Q22" i="5" s="1"/>
  <c r="R22" i="5" s="1"/>
  <c r="S22" i="5" s="1"/>
  <c r="T22" i="5" s="1"/>
  <c r="U22" i="5" s="1"/>
  <c r="V22" i="5" s="1"/>
  <c r="W22" i="5" s="1"/>
  <c r="X22" i="5" s="1"/>
  <c r="Y22" i="5" s="1"/>
  <c r="G24" i="5" l="1"/>
  <c r="Y24" i="5" l="1"/>
  <c r="X24" i="5"/>
  <c r="W24" i="5"/>
  <c r="V24" i="5"/>
  <c r="U24" i="5"/>
  <c r="T24" i="5"/>
  <c r="S24" i="5"/>
  <c r="R24" i="5"/>
  <c r="Q24" i="5"/>
  <c r="P24" i="5"/>
  <c r="O24" i="5"/>
  <c r="N24" i="5"/>
  <c r="M24" i="5"/>
  <c r="L24" i="5"/>
  <c r="K24" i="5"/>
  <c r="J24" i="5"/>
  <c r="I24" i="5"/>
  <c r="H24" i="5"/>
  <c r="F19" i="5"/>
  <c r="F20" i="5" s="1"/>
  <c r="F12" i="5"/>
  <c r="G11" i="5"/>
  <c r="H11" i="5" s="1"/>
  <c r="H12" i="5" s="1"/>
  <c r="F6" i="5"/>
  <c r="F7" i="5" s="1"/>
  <c r="I11" i="5" l="1"/>
  <c r="J11" i="5" s="1"/>
  <c r="G6" i="5"/>
  <c r="H6" i="5" s="1"/>
  <c r="I6" i="5" s="1"/>
  <c r="J6" i="5" s="1"/>
  <c r="I12" i="5"/>
  <c r="G7" i="5"/>
  <c r="H7" i="5" s="1"/>
  <c r="F9" i="5"/>
  <c r="J12" i="5"/>
  <c r="K11" i="5"/>
  <c r="G20" i="5"/>
  <c r="H20" i="5" s="1"/>
  <c r="F25" i="5"/>
  <c r="G12" i="5"/>
  <c r="G19" i="5"/>
  <c r="H19" i="5" s="1"/>
  <c r="I19" i="5" s="1"/>
  <c r="I7" i="5" l="1"/>
  <c r="G25" i="5"/>
  <c r="H25" i="5" s="1"/>
  <c r="H27" i="5" s="1"/>
  <c r="G9" i="5"/>
  <c r="H9" i="5" s="1"/>
  <c r="H14" i="5" s="1"/>
  <c r="L11" i="5"/>
  <c r="K12" i="5"/>
  <c r="F27" i="5"/>
  <c r="I20" i="5"/>
  <c r="J19" i="5"/>
  <c r="K6" i="5"/>
  <c r="J7" i="5"/>
  <c r="F14" i="5"/>
  <c r="I9" i="5" l="1"/>
  <c r="G27" i="5"/>
  <c r="I25" i="5"/>
  <c r="I27" i="5" s="1"/>
  <c r="G14" i="5"/>
  <c r="H29" i="5"/>
  <c r="K7" i="5"/>
  <c r="L6" i="5"/>
  <c r="J9" i="5"/>
  <c r="I14" i="5"/>
  <c r="F29" i="5"/>
  <c r="K19" i="5"/>
  <c r="J20" i="5"/>
  <c r="L12" i="5"/>
  <c r="M11" i="5"/>
  <c r="J25" i="5" l="1"/>
  <c r="G29" i="5"/>
  <c r="J27" i="5"/>
  <c r="I29" i="5"/>
  <c r="N11" i="5"/>
  <c r="M12" i="5"/>
  <c r="K9" i="5"/>
  <c r="J14" i="5"/>
  <c r="L19" i="5"/>
  <c r="K20" i="5"/>
  <c r="K25" i="5" s="1"/>
  <c r="M6" i="5"/>
  <c r="L7" i="5"/>
  <c r="J29" i="5" l="1"/>
  <c r="M7" i="5"/>
  <c r="N6" i="5"/>
  <c r="L9" i="5"/>
  <c r="K14" i="5"/>
  <c r="M19" i="5"/>
  <c r="L20" i="5"/>
  <c r="L25" i="5" s="1"/>
  <c r="O11" i="5"/>
  <c r="N12" i="5"/>
  <c r="K27" i="5"/>
  <c r="K29" i="5" l="1"/>
  <c r="L27" i="5"/>
  <c r="P11" i="5"/>
  <c r="O12" i="5"/>
  <c r="M9" i="5"/>
  <c r="L14" i="5"/>
  <c r="M20" i="5"/>
  <c r="M25" i="5" s="1"/>
  <c r="N19" i="5"/>
  <c r="O6" i="5"/>
  <c r="N7" i="5"/>
  <c r="M27" i="5" l="1"/>
  <c r="N20" i="5"/>
  <c r="N25" i="5" s="1"/>
  <c r="O19" i="5"/>
  <c r="P12" i="5"/>
  <c r="Q11" i="5"/>
  <c r="L29" i="5"/>
  <c r="O7" i="5"/>
  <c r="P6" i="5"/>
  <c r="N9" i="5"/>
  <c r="M14" i="5"/>
  <c r="M29" i="5" l="1"/>
  <c r="N27" i="5"/>
  <c r="P19" i="5"/>
  <c r="O20" i="5"/>
  <c r="O25" i="5" s="1"/>
  <c r="O9" i="5"/>
  <c r="N14" i="5"/>
  <c r="Q12" i="5"/>
  <c r="R11" i="5"/>
  <c r="Q6" i="5"/>
  <c r="P7" i="5"/>
  <c r="O27" i="5" l="1"/>
  <c r="R12" i="5"/>
  <c r="S11" i="5"/>
  <c r="Q19" i="5"/>
  <c r="P20" i="5"/>
  <c r="P25" i="5" s="1"/>
  <c r="N29" i="5"/>
  <c r="R6" i="5"/>
  <c r="Q7" i="5"/>
  <c r="P9" i="5"/>
  <c r="O14" i="5"/>
  <c r="O29" i="5" s="1"/>
  <c r="P27" i="5" l="1"/>
  <c r="T11" i="5"/>
  <c r="S12" i="5"/>
  <c r="Q9" i="5"/>
  <c r="P14" i="5"/>
  <c r="Q20" i="5"/>
  <c r="Q25" i="5" s="1"/>
  <c r="R19" i="5"/>
  <c r="S6" i="5"/>
  <c r="R7" i="5"/>
  <c r="P29" i="5" l="1"/>
  <c r="Q27" i="5"/>
  <c r="T12" i="5"/>
  <c r="U11" i="5"/>
  <c r="S7" i="5"/>
  <c r="T6" i="5"/>
  <c r="S19" i="5"/>
  <c r="R20" i="5"/>
  <c r="R25" i="5" s="1"/>
  <c r="R9" i="5"/>
  <c r="Q14" i="5"/>
  <c r="R27" i="5" l="1"/>
  <c r="T19" i="5"/>
  <c r="S20" i="5"/>
  <c r="S25" i="5" s="1"/>
  <c r="Q29" i="5"/>
  <c r="U6" i="5"/>
  <c r="T7" i="5"/>
  <c r="S9" i="5"/>
  <c r="R14" i="5"/>
  <c r="U12" i="5"/>
  <c r="V11" i="5"/>
  <c r="R29" i="5" l="1"/>
  <c r="S27" i="5"/>
  <c r="U19" i="5"/>
  <c r="T20" i="5"/>
  <c r="T25" i="5" s="1"/>
  <c r="W11" i="5"/>
  <c r="V12" i="5"/>
  <c r="V6" i="5"/>
  <c r="U7" i="5"/>
  <c r="T9" i="5"/>
  <c r="S14" i="5"/>
  <c r="T27" i="5" l="1"/>
  <c r="S29" i="5"/>
  <c r="W6" i="5"/>
  <c r="V7" i="5"/>
  <c r="U20" i="5"/>
  <c r="U25" i="5" s="1"/>
  <c r="V19" i="5"/>
  <c r="U9" i="5"/>
  <c r="T14" i="5"/>
  <c r="X11" i="5"/>
  <c r="W12" i="5"/>
  <c r="U27" i="5" l="1"/>
  <c r="V9" i="5"/>
  <c r="U14" i="5"/>
  <c r="W19" i="5"/>
  <c r="V20" i="5"/>
  <c r="V25" i="5" s="1"/>
  <c r="W7" i="5"/>
  <c r="X6" i="5"/>
  <c r="X12" i="5"/>
  <c r="Y11" i="5"/>
  <c r="Y12" i="5" s="1"/>
  <c r="T29" i="5"/>
  <c r="V27" i="5" l="1"/>
  <c r="U29" i="5"/>
  <c r="W9" i="5"/>
  <c r="V14" i="5"/>
  <c r="Y6" i="5"/>
  <c r="Y7" i="5" s="1"/>
  <c r="X7" i="5"/>
  <c r="X19" i="5"/>
  <c r="W20" i="5"/>
  <c r="W25" i="5" s="1"/>
  <c r="W27" i="5" l="1"/>
  <c r="Y19" i="5"/>
  <c r="Y20" i="5" s="1"/>
  <c r="X20" i="5"/>
  <c r="X25" i="5" s="1"/>
  <c r="V29" i="5"/>
  <c r="X9" i="5"/>
  <c r="W14" i="5"/>
  <c r="W29" i="5" l="1"/>
  <c r="Y25" i="5"/>
  <c r="Y27" i="5" s="1"/>
  <c r="X27" i="5"/>
  <c r="Y9" i="5"/>
  <c r="Y14" i="5" s="1"/>
  <c r="X14" i="5"/>
  <c r="Y29" i="5" l="1"/>
  <c r="X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tc={739B7D68-7BA6-D34A-91AE-2FE44B65BC66}</author>
  </authors>
  <commentList>
    <comment ref="F24" authorId="0" shapeId="0" xr:uid="{739B7D68-7BA6-D34A-91AE-2FE44B65BC66}">
      <text>
        <t>[Threaded comment]
Your version of Excel allows you to read this threaded comment; however, any edits to it will get removed if the file is opened in a newer version of Excel. Learn more: https://go.microsoft.com/fwlink/?linkid=870924
Comment:
    This number is higher because of the money received from input into cell C25</t>
      </text>
    </comment>
  </commentList>
</comments>
</file>

<file path=xl/sharedStrings.xml><?xml version="1.0" encoding="utf-8"?>
<sst xmlns="http://schemas.openxmlformats.org/spreadsheetml/2006/main" count="53" uniqueCount="31">
  <si>
    <t xml:space="preserve">Expected Inflation Rate </t>
  </si>
  <si>
    <t>Periods</t>
  </si>
  <si>
    <t>Rate increase during periods 3-6; between 60% -154%</t>
  </si>
  <si>
    <t>Unadjusted Premiums</t>
  </si>
  <si>
    <t>Current Plan</t>
  </si>
  <si>
    <t>Option 4</t>
  </si>
  <si>
    <t>Benefits per day</t>
  </si>
  <si>
    <t>Annualized Benefits</t>
  </si>
  <si>
    <t>Difference (Positive is Good)</t>
  </si>
  <si>
    <t>Growth Rate of Daily Benefits in "Current Plan"</t>
  </si>
  <si>
    <t>Unadjusted will repeat every year</t>
  </si>
  <si>
    <t>Rate Hike Here</t>
  </si>
  <si>
    <t>Expected 10 year Government Bond Interest Rate</t>
  </si>
  <si>
    <t>Cumulative Paid In by Sharon</t>
  </si>
  <si>
    <r>
      <t xml:space="preserve">Probability of </t>
    </r>
    <r>
      <rPr>
        <b/>
        <sz val="15"/>
        <color rgb="FFFF0000"/>
        <rFont val="Calibri (Body)"/>
      </rPr>
      <t>Huge</t>
    </r>
    <r>
      <rPr>
        <sz val="15"/>
        <color theme="1"/>
        <rFont val="Calibri"/>
        <family val="2"/>
        <scheme val="minor"/>
      </rPr>
      <t xml:space="preserve"> Premium Increase over next 3-6 years</t>
    </r>
  </si>
  <si>
    <t>Which "Difference is Larger?</t>
  </si>
  <si>
    <t>Premiums With Increase from inflation</t>
  </si>
  <si>
    <t>Premiums With Rate increases Period 4 and Inflation</t>
  </si>
  <si>
    <t>Cumulative Paid In by Tom</t>
  </si>
  <si>
    <t>Inputs that you can change in column c</t>
  </si>
  <si>
    <t>Year</t>
  </si>
  <si>
    <r>
      <t xml:space="preserve">Cummulative Paid in by customer  for example  $-35,000 since 2000.  Must be zero or less than zero… </t>
    </r>
    <r>
      <rPr>
        <b/>
        <sz val="15"/>
        <color theme="1"/>
        <rFont val="Calibri"/>
        <family val="2"/>
        <scheme val="minor"/>
      </rPr>
      <t>Do not enter a positive amount.</t>
    </r>
  </si>
  <si>
    <t>The Green Shaded Boxes Need your Specific information!!!</t>
  </si>
  <si>
    <t>Age</t>
  </si>
  <si>
    <t>Growth Rate of Daily Benefits in "Other Plan Option"</t>
  </si>
  <si>
    <t>Any Upfront pay out that you receive from this option positive number</t>
  </si>
  <si>
    <t>Unadjusted Premiums, enter a negative number</t>
  </si>
  <si>
    <t>Benefits per day, enter postive number in cell F22</t>
  </si>
  <si>
    <t>Benefits per day; enter positive number in cell F11</t>
  </si>
  <si>
    <t>Cumulative Paid In by Policyholder</t>
  </si>
  <si>
    <t xml:space="preserve">Disclaimer: You must check the formulas in the cells to ensure you understand the calculations.  The cells are set so that you can see the formulas.  By using this model you do so at your own risk.  Premier Study and Investing is not liable for the formulas nor for the accuracy of the model as it relates to your policy or your decision making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</si>
</sst>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0.0%"/>
  </numFmts>
  <fonts count="11" x14ac:knownFonts="1">
    <font>
      <sz val="12"/>
      <color theme="1"/>
      <name val="Calibri"/>
      <family val="2"/>
      <scheme val="minor"/>
    </font>
    <font>
      <sz val="12"/>
      <color theme="1"/>
      <name val="Calibri"/>
      <family val="2"/>
      <scheme val="minor"/>
    </font>
    <font>
      <sz val="15"/>
      <color theme="1"/>
      <name val="Calibri"/>
      <family val="2"/>
      <scheme val="minor"/>
    </font>
    <font>
      <sz val="15"/>
      <color rgb="FFFF0000"/>
      <name val="Calibri"/>
      <family val="2"/>
      <scheme val="minor"/>
    </font>
    <font>
      <b/>
      <sz val="15"/>
      <color theme="1"/>
      <name val="Calibri"/>
      <family val="2"/>
      <scheme val="minor"/>
    </font>
    <font>
      <sz val="22"/>
      <color theme="1"/>
      <name val="Calibri"/>
      <family val="2"/>
      <scheme val="minor"/>
    </font>
    <font>
      <b/>
      <sz val="16"/>
      <color theme="1"/>
      <name val="Calibri"/>
      <family val="2"/>
      <scheme val="minor"/>
    </font>
    <font>
      <b/>
      <u/>
      <sz val="15"/>
      <color theme="4" tint="-0.499984740745262"/>
      <name val="Calibri"/>
      <family val="2"/>
      <scheme val="minor"/>
    </font>
    <font>
      <sz val="15"/>
      <color theme="4" tint="-0.499984740745262"/>
      <name val="Calibri (Body)"/>
    </font>
    <font>
      <b/>
      <sz val="15"/>
      <color rgb="FFFF0000"/>
      <name val="Calibri (Body)"/>
    </font>
    <font>
      <sz val="18"/>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2" fillId="0" borderId="0" xfId="0" applyFont="1" applyAlignment="1" applyProtection="1">
      <alignment wrapText="1"/>
      <protection locked="0"/>
    </xf>
    <xf numFmtId="0" fontId="10" fillId="9" borderId="5" xfId="0" applyFont="1" applyFill="1" applyBorder="1" applyProtection="1">
      <protection locked="0"/>
    </xf>
    <xf numFmtId="0" fontId="2" fillId="0" borderId="0" xfId="0" applyFont="1" applyProtection="1">
      <protection locked="0"/>
    </xf>
    <xf numFmtId="0" fontId="2" fillId="2" borderId="3" xfId="0" applyFont="1" applyFill="1" applyBorder="1" applyAlignment="1" applyProtection="1">
      <alignment horizontal="center"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2" fillId="2" borderId="11" xfId="0" applyFont="1" applyFill="1" applyBorder="1" applyAlignment="1" applyProtection="1">
      <alignment horizontal="center" wrapText="1"/>
    </xf>
    <xf numFmtId="0" fontId="2" fillId="8" borderId="0" xfId="0" applyFont="1" applyFill="1" applyProtection="1">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7" fillId="6" borderId="0" xfId="0" applyFont="1" applyFill="1" applyAlignment="1" applyProtection="1">
      <alignment horizontal="center"/>
      <protection locked="0"/>
    </xf>
    <xf numFmtId="0" fontId="2" fillId="9" borderId="6" xfId="0" applyFont="1" applyFill="1" applyBorder="1" applyProtection="1">
      <protection locked="0"/>
    </xf>
    <xf numFmtId="0" fontId="2" fillId="2" borderId="0" xfId="0" applyFont="1" applyFill="1" applyProtection="1">
      <protection locked="0"/>
    </xf>
    <xf numFmtId="0" fontId="2" fillId="0" borderId="5" xfId="0" applyFont="1" applyBorder="1" applyProtection="1">
      <protection locked="0"/>
    </xf>
    <xf numFmtId="0" fontId="2" fillId="0" borderId="6" xfId="0" applyFont="1" applyBorder="1" applyProtection="1">
      <protection locked="0"/>
    </xf>
    <xf numFmtId="0" fontId="4" fillId="3" borderId="0" xfId="0" applyFont="1" applyFill="1" applyProtection="1">
      <protection locked="0"/>
    </xf>
    <xf numFmtId="6" fontId="2" fillId="9" borderId="0" xfId="0" applyNumberFormat="1" applyFont="1" applyFill="1" applyProtection="1">
      <protection locked="0"/>
    </xf>
    <xf numFmtId="164" fontId="8" fillId="0" borderId="0" xfId="1" applyNumberFormat="1" applyFont="1" applyProtection="1">
      <protection locked="0"/>
    </xf>
    <xf numFmtId="6" fontId="2" fillId="0" borderId="0" xfId="0" applyNumberFormat="1" applyFont="1" applyProtection="1">
      <protection locked="0"/>
    </xf>
    <xf numFmtId="6" fontId="2" fillId="0" borderId="0" xfId="0" applyNumberFormat="1" applyFont="1" applyFill="1" applyProtection="1">
      <protection locked="0"/>
    </xf>
    <xf numFmtId="0" fontId="2" fillId="0" borderId="1" xfId="0" applyFont="1" applyBorder="1" applyProtection="1">
      <protection locked="0"/>
    </xf>
    <xf numFmtId="9" fontId="2" fillId="8" borderId="1" xfId="2" applyFont="1" applyFill="1" applyBorder="1" applyAlignment="1" applyProtection="1">
      <alignment horizontal="center"/>
      <protection locked="0"/>
    </xf>
    <xf numFmtId="0" fontId="2" fillId="0" borderId="0" xfId="0" applyFont="1" applyBorder="1" applyProtection="1">
      <protection locked="0"/>
    </xf>
    <xf numFmtId="9" fontId="2" fillId="0" borderId="6" xfId="2" applyFont="1" applyBorder="1" applyAlignment="1" applyProtection="1">
      <alignment horizontal="center"/>
      <protection locked="0"/>
    </xf>
    <xf numFmtId="6" fontId="2" fillId="2" borderId="0" xfId="0" applyNumberFormat="1" applyFont="1" applyFill="1" applyProtection="1">
      <protection locked="0"/>
    </xf>
    <xf numFmtId="0" fontId="2" fillId="2" borderId="2" xfId="0" applyFont="1" applyFill="1" applyBorder="1" applyProtection="1">
      <protection locked="0"/>
    </xf>
    <xf numFmtId="0" fontId="2" fillId="0" borderId="2" xfId="0" applyFont="1" applyBorder="1" applyProtection="1">
      <protection locked="0"/>
    </xf>
    <xf numFmtId="165" fontId="2" fillId="8" borderId="1" xfId="2" applyNumberFormat="1" applyFont="1" applyFill="1" applyBorder="1" applyAlignment="1" applyProtection="1">
      <alignment horizontal="center"/>
      <protection locked="0"/>
    </xf>
    <xf numFmtId="165" fontId="2" fillId="0" borderId="1" xfId="2" applyNumberFormat="1" applyFont="1" applyBorder="1" applyAlignment="1" applyProtection="1">
      <alignment horizontal="center"/>
      <protection locked="0"/>
    </xf>
    <xf numFmtId="164" fontId="2" fillId="0" borderId="0" xfId="1" applyNumberFormat="1" applyFont="1" applyProtection="1">
      <protection locked="0"/>
    </xf>
    <xf numFmtId="0" fontId="2" fillId="0" borderId="1" xfId="0" applyFont="1" applyBorder="1" applyAlignment="1" applyProtection="1">
      <alignment horizontal="center"/>
      <protection locked="0"/>
    </xf>
    <xf numFmtId="0" fontId="4" fillId="0" borderId="0" xfId="0" applyFont="1" applyProtection="1">
      <protection locked="0"/>
    </xf>
    <xf numFmtId="164" fontId="6" fillId="0" borderId="0" xfId="0" applyNumberFormat="1" applyFont="1" applyProtection="1">
      <protection locked="0"/>
    </xf>
    <xf numFmtId="9" fontId="2" fillId="8" borderId="1" xfId="0" applyNumberFormat="1" applyFont="1" applyFill="1" applyBorder="1" applyAlignment="1" applyProtection="1">
      <alignment horizontal="center"/>
      <protection locked="0"/>
    </xf>
    <xf numFmtId="0" fontId="2" fillId="5" borderId="0" xfId="0" applyFont="1" applyFill="1" applyProtection="1">
      <protection locked="0"/>
    </xf>
    <xf numFmtId="0" fontId="2" fillId="4" borderId="0" xfId="0" applyFont="1" applyFill="1" applyProtection="1">
      <protection locked="0"/>
    </xf>
    <xf numFmtId="0" fontId="2" fillId="0" borderId="0" xfId="0" applyFont="1" applyFill="1" applyProtection="1">
      <protection locked="0"/>
    </xf>
    <xf numFmtId="3" fontId="2" fillId="8" borderId="0" xfId="0" applyNumberFormat="1" applyFont="1" applyFill="1" applyProtection="1">
      <protection locked="0"/>
    </xf>
    <xf numFmtId="164" fontId="3" fillId="0" borderId="0" xfId="1" applyNumberFormat="1" applyFont="1" applyProtection="1">
      <protection locked="0"/>
    </xf>
    <xf numFmtId="164" fontId="3" fillId="0" borderId="0" xfId="1" applyNumberFormat="1" applyFont="1" applyFill="1" applyProtection="1">
      <protection locked="0"/>
    </xf>
    <xf numFmtId="164" fontId="3" fillId="0" borderId="0" xfId="0" applyNumberFormat="1" applyFont="1" applyProtection="1">
      <protection locked="0"/>
    </xf>
    <xf numFmtId="6" fontId="2" fillId="7" borderId="0" xfId="0" applyNumberFormat="1" applyFont="1" applyFill="1" applyProtection="1">
      <protection locked="0"/>
    </xf>
    <xf numFmtId="164" fontId="2" fillId="0" borderId="0" xfId="0" applyNumberFormat="1" applyFont="1" applyProtection="1">
      <protection locked="0"/>
    </xf>
    <xf numFmtId="164" fontId="2" fillId="9" borderId="0" xfId="0" applyNumberFormat="1" applyFont="1" applyFill="1" applyProtection="1">
      <protection locked="0"/>
    </xf>
    <xf numFmtId="0" fontId="2" fillId="0" borderId="8" xfId="0" applyFont="1" applyBorder="1" applyAlignment="1" applyProtection="1">
      <alignment horizontal="center" wrapText="1"/>
      <protection locked="0"/>
    </xf>
    <xf numFmtId="44" fontId="2" fillId="8" borderId="7" xfId="1" applyFont="1" applyFill="1" applyBorder="1" applyAlignment="1" applyProtection="1">
      <alignment horizontal="center"/>
      <protection locked="0"/>
    </xf>
    <xf numFmtId="0" fontId="2" fillId="0" borderId="9" xfId="0" applyFont="1" applyBorder="1" applyAlignment="1" applyProtection="1">
      <alignment horizontal="center" wrapText="1"/>
      <protection locked="0"/>
    </xf>
    <xf numFmtId="164" fontId="4" fillId="0" borderId="0" xfId="0" applyNumberFormat="1" applyFont="1" applyProtection="1">
      <protection locked="0"/>
    </xf>
    <xf numFmtId="0" fontId="2" fillId="0" borderId="0" xfId="0" applyFont="1" applyAlignment="1" applyProtection="1">
      <alignment horizont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88900</xdr:colOff>
      <xdr:row>9</xdr:row>
      <xdr:rowOff>12700</xdr:rowOff>
    </xdr:from>
    <xdr:to>
      <xdr:col>3</xdr:col>
      <xdr:colOff>850900</xdr:colOff>
      <xdr:row>17</xdr:row>
      <xdr:rowOff>76200</xdr:rowOff>
    </xdr:to>
    <xdr:cxnSp macro="">
      <xdr:nvCxnSpPr>
        <xdr:cNvPr id="2" name="Straight Arrow Connector 1">
          <a:extLst>
            <a:ext uri="{FF2B5EF4-FFF2-40B4-BE49-F238E27FC236}">
              <a16:creationId xmlns:a16="http://schemas.microsoft.com/office/drawing/2014/main" id="{BCA0850F-452B-EC45-BEBD-AE88D1F6CCE8}"/>
            </a:ext>
          </a:extLst>
        </xdr:cNvPr>
        <xdr:cNvCxnSpPr/>
      </xdr:nvCxnSpPr>
      <xdr:spPr>
        <a:xfrm flipV="1">
          <a:off x="5791200" y="2489200"/>
          <a:ext cx="508000" cy="2197100"/>
        </a:xfrm>
        <a:prstGeom prst="straightConnector1">
          <a:avLst/>
        </a:prstGeom>
        <a:ln w="41275">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114300</xdr:colOff>
      <xdr:row>17</xdr:row>
      <xdr:rowOff>152400</xdr:rowOff>
    </xdr:from>
    <xdr:to>
      <xdr:col>3</xdr:col>
      <xdr:colOff>863600</xdr:colOff>
      <xdr:row>24</xdr:row>
      <xdr:rowOff>177800</xdr:rowOff>
    </xdr:to>
    <xdr:cxnSp macro="">
      <xdr:nvCxnSpPr>
        <xdr:cNvPr id="3" name="Straight Arrow Connector 2">
          <a:extLst>
            <a:ext uri="{FF2B5EF4-FFF2-40B4-BE49-F238E27FC236}">
              <a16:creationId xmlns:a16="http://schemas.microsoft.com/office/drawing/2014/main" id="{D16455EE-7F69-0F42-9B4D-43F73FD283A1}"/>
            </a:ext>
          </a:extLst>
        </xdr:cNvPr>
        <xdr:cNvCxnSpPr/>
      </xdr:nvCxnSpPr>
      <xdr:spPr>
        <a:xfrm>
          <a:off x="5816600" y="4762500"/>
          <a:ext cx="482600" cy="1981200"/>
        </a:xfrm>
        <a:prstGeom prst="straightConnector1">
          <a:avLst/>
        </a:prstGeom>
        <a:ln w="41275">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4" dT="2021-07-24T02:27:26.46" personId="{00000000-0000-0000-0000-000000000000}" id="{739B7D68-7BA6-D34A-91AE-2FE44B65BC66}">
    <text>This number is higher because of the money received from input into cell C25</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3936D-2C42-714A-9330-EBA964FD1BA9}">
  <dimension ref="B1:AA29"/>
  <sheetViews>
    <sheetView tabSelected="1" topLeftCell="A5" workbookViewId="0">
      <selection activeCell="D22" sqref="D22"/>
    </sheetView>
  </sheetViews>
  <sheetFormatPr baseColWidth="10" defaultRowHeight="20" x14ac:dyDescent="0.25"/>
  <cols>
    <col min="1" max="1" width="2.1640625" style="3" customWidth="1"/>
    <col min="2" max="2" width="60" style="3" customWidth="1"/>
    <col min="3" max="3" width="16.6640625" style="3" customWidth="1"/>
    <col min="4" max="4" width="7.83203125" style="3" customWidth="1"/>
    <col min="5" max="5" width="53.6640625" style="3" customWidth="1"/>
    <col min="6" max="6" width="14.33203125" style="3" customWidth="1"/>
    <col min="7" max="7" width="15.83203125" style="3" customWidth="1"/>
    <col min="8" max="23" width="14.33203125" style="3" customWidth="1"/>
    <col min="24" max="24" width="17.33203125" style="3" customWidth="1"/>
    <col min="25" max="25" width="17.83203125" style="3" customWidth="1"/>
    <col min="26" max="26" width="4.6640625" style="3" customWidth="1"/>
    <col min="27" max="27" width="30.6640625" style="3" customWidth="1"/>
    <col min="28" max="16384" width="10.83203125" style="3"/>
  </cols>
  <sheetData>
    <row r="1" spans="2:27" ht="21" thickBot="1" x14ac:dyDescent="0.3">
      <c r="E1" s="3" t="s">
        <v>23</v>
      </c>
      <c r="F1" s="10">
        <v>65</v>
      </c>
      <c r="G1" s="10">
        <v>66</v>
      </c>
      <c r="H1" s="10">
        <v>67</v>
      </c>
      <c r="I1" s="10"/>
      <c r="J1" s="10"/>
      <c r="K1" s="10"/>
      <c r="L1" s="10"/>
      <c r="M1" s="10"/>
      <c r="N1" s="10"/>
      <c r="O1" s="10"/>
      <c r="P1" s="10"/>
      <c r="Q1" s="10"/>
      <c r="R1" s="10"/>
      <c r="S1" s="10"/>
      <c r="T1" s="10"/>
      <c r="U1" s="10"/>
      <c r="V1" s="10"/>
      <c r="W1" s="10"/>
      <c r="X1" s="10"/>
      <c r="Y1" s="10"/>
    </row>
    <row r="2" spans="2:27" ht="29" x14ac:dyDescent="0.35">
      <c r="B2" s="11" t="s">
        <v>19</v>
      </c>
      <c r="C2" s="12"/>
      <c r="E2" s="3" t="s">
        <v>20</v>
      </c>
      <c r="F2" s="13">
        <v>2021</v>
      </c>
      <c r="G2" s="13">
        <v>2022</v>
      </c>
      <c r="H2" s="13">
        <v>2023</v>
      </c>
      <c r="I2" s="13">
        <v>2024</v>
      </c>
      <c r="J2" s="13">
        <v>2025</v>
      </c>
      <c r="K2" s="13">
        <v>2026</v>
      </c>
      <c r="L2" s="13">
        <v>2027</v>
      </c>
      <c r="M2" s="13">
        <v>2028</v>
      </c>
      <c r="N2" s="13">
        <v>2029</v>
      </c>
      <c r="O2" s="13">
        <v>2030</v>
      </c>
      <c r="P2" s="13">
        <v>2031</v>
      </c>
      <c r="Q2" s="13">
        <v>2032</v>
      </c>
      <c r="R2" s="13">
        <v>2033</v>
      </c>
      <c r="S2" s="13">
        <v>2034</v>
      </c>
      <c r="T2" s="13">
        <v>2035</v>
      </c>
      <c r="U2" s="13">
        <v>2036</v>
      </c>
      <c r="V2" s="13">
        <v>2037</v>
      </c>
      <c r="W2" s="13">
        <v>2038</v>
      </c>
      <c r="X2" s="13">
        <v>2039</v>
      </c>
      <c r="Y2" s="13">
        <v>2040</v>
      </c>
    </row>
    <row r="3" spans="2:27" ht="24" x14ac:dyDescent="0.3">
      <c r="B3" s="2" t="s">
        <v>22</v>
      </c>
      <c r="C3" s="14"/>
      <c r="E3" s="3" t="s">
        <v>1</v>
      </c>
      <c r="F3" s="3">
        <v>1</v>
      </c>
      <c r="G3" s="3">
        <v>2</v>
      </c>
      <c r="H3" s="3">
        <v>3</v>
      </c>
      <c r="I3" s="15">
        <v>4</v>
      </c>
      <c r="J3" s="3">
        <v>5</v>
      </c>
      <c r="K3" s="3">
        <v>6</v>
      </c>
      <c r="L3" s="3">
        <v>7</v>
      </c>
      <c r="M3" s="3">
        <v>8</v>
      </c>
      <c r="N3" s="3">
        <v>9</v>
      </c>
      <c r="O3" s="3">
        <v>10</v>
      </c>
      <c r="P3" s="3">
        <v>11</v>
      </c>
      <c r="Q3" s="3">
        <v>12</v>
      </c>
      <c r="R3" s="3">
        <v>13</v>
      </c>
      <c r="S3" s="3">
        <v>14</v>
      </c>
      <c r="T3" s="3">
        <v>15</v>
      </c>
      <c r="U3" s="3">
        <v>16</v>
      </c>
      <c r="V3" s="3">
        <v>17</v>
      </c>
      <c r="W3" s="3">
        <v>18</v>
      </c>
      <c r="X3" s="3">
        <v>19</v>
      </c>
      <c r="Y3" s="3">
        <v>20</v>
      </c>
      <c r="AA3" s="3" t="s">
        <v>1</v>
      </c>
    </row>
    <row r="4" spans="2:27" x14ac:dyDescent="0.25">
      <c r="B4" s="16"/>
      <c r="C4" s="17"/>
      <c r="E4" s="18" t="s">
        <v>4</v>
      </c>
      <c r="I4" s="15" t="s">
        <v>11</v>
      </c>
      <c r="AA4" s="18" t="s">
        <v>4</v>
      </c>
    </row>
    <row r="5" spans="2:27" ht="21" thickBot="1" x14ac:dyDescent="0.3">
      <c r="B5" s="16"/>
      <c r="C5" s="17"/>
      <c r="E5" s="3" t="s">
        <v>26</v>
      </c>
      <c r="F5" s="19">
        <v>-3000</v>
      </c>
      <c r="G5" s="20" t="s">
        <v>10</v>
      </c>
      <c r="H5" s="21"/>
      <c r="I5" s="22"/>
      <c r="J5" s="21"/>
      <c r="K5" s="21"/>
      <c r="L5" s="21"/>
      <c r="M5" s="21"/>
      <c r="N5" s="21"/>
      <c r="O5" s="21"/>
      <c r="P5" s="21"/>
      <c r="Q5" s="21"/>
      <c r="R5" s="21"/>
      <c r="S5" s="21"/>
      <c r="T5" s="21"/>
      <c r="U5" s="21"/>
      <c r="V5" s="21"/>
      <c r="W5" s="21"/>
      <c r="X5" s="21"/>
      <c r="Y5" s="21"/>
      <c r="AA5" s="3" t="s">
        <v>3</v>
      </c>
    </row>
    <row r="6" spans="2:27" ht="21" thickBot="1" x14ac:dyDescent="0.3">
      <c r="B6" s="23" t="s">
        <v>14</v>
      </c>
      <c r="C6" s="24">
        <v>0.9</v>
      </c>
      <c r="D6" s="25"/>
      <c r="E6" s="3" t="s">
        <v>16</v>
      </c>
      <c r="F6" s="21">
        <f>F5</f>
        <v>-3000</v>
      </c>
      <c r="G6" s="21">
        <f>F6*(1+$C$10)</f>
        <v>-3120</v>
      </c>
      <c r="H6" s="21">
        <f t="shared" ref="H6:Y6" si="0">G6*(1+$C$10)</f>
        <v>-3244.8</v>
      </c>
      <c r="I6" s="21">
        <f t="shared" si="0"/>
        <v>-3374.5920000000001</v>
      </c>
      <c r="J6" s="21">
        <f t="shared" si="0"/>
        <v>-3509.5756800000004</v>
      </c>
      <c r="K6" s="21">
        <f t="shared" si="0"/>
        <v>-3649.9587072000004</v>
      </c>
      <c r="L6" s="21">
        <f t="shared" si="0"/>
        <v>-3795.9570554880006</v>
      </c>
      <c r="M6" s="21">
        <f t="shared" si="0"/>
        <v>-3947.795337707521</v>
      </c>
      <c r="N6" s="21">
        <f t="shared" si="0"/>
        <v>-4105.7071512158218</v>
      </c>
      <c r="O6" s="21">
        <f t="shared" si="0"/>
        <v>-4269.9354372644548</v>
      </c>
      <c r="P6" s="21">
        <f t="shared" si="0"/>
        <v>-4440.7328547550333</v>
      </c>
      <c r="Q6" s="21">
        <f t="shared" si="0"/>
        <v>-4618.3621689452348</v>
      </c>
      <c r="R6" s="21">
        <f t="shared" si="0"/>
        <v>-4803.0966557030442</v>
      </c>
      <c r="S6" s="21">
        <f t="shared" si="0"/>
        <v>-4995.2205219311663</v>
      </c>
      <c r="T6" s="21">
        <f t="shared" si="0"/>
        <v>-5195.0293428084133</v>
      </c>
      <c r="U6" s="21">
        <f t="shared" si="0"/>
        <v>-5402.8305165207503</v>
      </c>
      <c r="V6" s="21">
        <f t="shared" si="0"/>
        <v>-5618.9437371815802</v>
      </c>
      <c r="W6" s="21">
        <f t="shared" si="0"/>
        <v>-5843.7014866688432</v>
      </c>
      <c r="X6" s="21">
        <f t="shared" si="0"/>
        <v>-6077.4495461355973</v>
      </c>
      <c r="Y6" s="21">
        <f t="shared" si="0"/>
        <v>-6320.5475279810216</v>
      </c>
      <c r="AA6" s="3" t="s">
        <v>16</v>
      </c>
    </row>
    <row r="7" spans="2:27" ht="21" thickBot="1" x14ac:dyDescent="0.3">
      <c r="B7" s="16"/>
      <c r="C7" s="26"/>
      <c r="E7" s="3" t="s">
        <v>17</v>
      </c>
      <c r="F7" s="21">
        <f>F6*(1)</f>
        <v>-3000</v>
      </c>
      <c r="G7" s="21">
        <f>F7*(1+$C$10)</f>
        <v>-3120</v>
      </c>
      <c r="H7" s="21">
        <f>G7*(1+$C$10)</f>
        <v>-3244.8</v>
      </c>
      <c r="I7" s="27">
        <f>I6*(1+($C$8*$C$6))</f>
        <v>-5804.298240000001</v>
      </c>
      <c r="J7" s="22">
        <f t="shared" ref="J7:X7" si="1">J6*(1+($C$8*$C$6))</f>
        <v>-6036.4701696000011</v>
      </c>
      <c r="K7" s="22">
        <f t="shared" si="1"/>
        <v>-6277.9289763840015</v>
      </c>
      <c r="L7" s="22">
        <f t="shared" si="1"/>
        <v>-6529.0461354393619</v>
      </c>
      <c r="M7" s="22">
        <f t="shared" si="1"/>
        <v>-6790.207980856937</v>
      </c>
      <c r="N7" s="22">
        <f t="shared" si="1"/>
        <v>-7061.8163000912145</v>
      </c>
      <c r="O7" s="22">
        <f t="shared" si="1"/>
        <v>-7344.2889520948629</v>
      </c>
      <c r="P7" s="22">
        <f t="shared" si="1"/>
        <v>-7638.0605101786578</v>
      </c>
      <c r="Q7" s="22">
        <f t="shared" si="1"/>
        <v>-7943.5829305858051</v>
      </c>
      <c r="R7" s="22">
        <f t="shared" si="1"/>
        <v>-8261.3262478092365</v>
      </c>
      <c r="S7" s="22">
        <f t="shared" si="1"/>
        <v>-8591.7792977216068</v>
      </c>
      <c r="T7" s="22">
        <f t="shared" si="1"/>
        <v>-8935.4504696304721</v>
      </c>
      <c r="U7" s="22">
        <f t="shared" si="1"/>
        <v>-9292.8684884156919</v>
      </c>
      <c r="V7" s="22">
        <f t="shared" si="1"/>
        <v>-9664.5832279523183</v>
      </c>
      <c r="W7" s="22">
        <f t="shared" si="1"/>
        <v>-10051.166557070412</v>
      </c>
      <c r="X7" s="22">
        <f t="shared" si="1"/>
        <v>-10453.213219353229</v>
      </c>
      <c r="Y7" s="22">
        <f>Y6*(1+($C$8*$C$6))</f>
        <v>-10871.341748127359</v>
      </c>
      <c r="AA7" s="3" t="s">
        <v>17</v>
      </c>
    </row>
    <row r="8" spans="2:27" ht="21" thickBot="1" x14ac:dyDescent="0.3">
      <c r="B8" s="28" t="s">
        <v>2</v>
      </c>
      <c r="C8" s="24">
        <v>0.8</v>
      </c>
      <c r="D8" s="25"/>
      <c r="F8" s="21"/>
      <c r="G8" s="21"/>
      <c r="H8" s="21"/>
      <c r="I8" s="21"/>
      <c r="J8" s="21"/>
      <c r="K8" s="21"/>
      <c r="L8" s="21"/>
      <c r="M8" s="21"/>
      <c r="N8" s="21"/>
      <c r="O8" s="21"/>
      <c r="P8" s="21"/>
      <c r="Q8" s="21"/>
      <c r="R8" s="21"/>
      <c r="S8" s="21"/>
      <c r="T8" s="21"/>
      <c r="U8" s="21"/>
      <c r="V8" s="21"/>
      <c r="W8" s="21"/>
      <c r="X8" s="21"/>
      <c r="Y8" s="21"/>
    </row>
    <row r="9" spans="2:27" ht="21" thickBot="1" x14ac:dyDescent="0.3">
      <c r="B9" s="16"/>
      <c r="C9" s="26"/>
      <c r="E9" s="3" t="s">
        <v>29</v>
      </c>
      <c r="F9" s="21">
        <f>$C$18+F7</f>
        <v>-38000</v>
      </c>
      <c r="G9" s="21">
        <f>F9+G7</f>
        <v>-41120</v>
      </c>
      <c r="H9" s="21">
        <f t="shared" ref="H9:Y9" si="2">G9+H7</f>
        <v>-44364.800000000003</v>
      </c>
      <c r="I9" s="21">
        <f t="shared" si="2"/>
        <v>-50169.098240000007</v>
      </c>
      <c r="J9" s="21">
        <f t="shared" si="2"/>
        <v>-56205.568409600004</v>
      </c>
      <c r="K9" s="21">
        <f t="shared" si="2"/>
        <v>-62483.497385984003</v>
      </c>
      <c r="L9" s="21">
        <f t="shared" si="2"/>
        <v>-69012.543521423358</v>
      </c>
      <c r="M9" s="21">
        <f t="shared" si="2"/>
        <v>-75802.751502280298</v>
      </c>
      <c r="N9" s="21">
        <f t="shared" si="2"/>
        <v>-82864.567802371515</v>
      </c>
      <c r="O9" s="21">
        <f t="shared" si="2"/>
        <v>-90208.856754466382</v>
      </c>
      <c r="P9" s="21">
        <f t="shared" si="2"/>
        <v>-97846.917264645046</v>
      </c>
      <c r="Q9" s="21">
        <f t="shared" si="2"/>
        <v>-105790.50019523085</v>
      </c>
      <c r="R9" s="21">
        <f t="shared" si="2"/>
        <v>-114051.82644304009</v>
      </c>
      <c r="S9" s="21">
        <f t="shared" si="2"/>
        <v>-122643.60574076169</v>
      </c>
      <c r="T9" s="21">
        <f t="shared" si="2"/>
        <v>-131579.05621039215</v>
      </c>
      <c r="U9" s="21">
        <f t="shared" si="2"/>
        <v>-140871.92469880785</v>
      </c>
      <c r="V9" s="21">
        <f t="shared" si="2"/>
        <v>-150536.50792676018</v>
      </c>
      <c r="W9" s="21">
        <f t="shared" si="2"/>
        <v>-160587.6744838306</v>
      </c>
      <c r="X9" s="21">
        <f t="shared" si="2"/>
        <v>-171040.88770318383</v>
      </c>
      <c r="Y9" s="21">
        <f t="shared" si="2"/>
        <v>-181912.2294513112</v>
      </c>
      <c r="AA9" s="3" t="s">
        <v>13</v>
      </c>
    </row>
    <row r="10" spans="2:27" ht="21" thickBot="1" x14ac:dyDescent="0.3">
      <c r="B10" s="29" t="s">
        <v>0</v>
      </c>
      <c r="C10" s="30">
        <v>0.04</v>
      </c>
      <c r="D10" s="25"/>
      <c r="F10" s="21"/>
      <c r="G10" s="21"/>
      <c r="H10" s="21"/>
      <c r="I10" s="21"/>
      <c r="J10" s="21"/>
      <c r="K10" s="21"/>
      <c r="L10" s="21"/>
      <c r="M10" s="21"/>
      <c r="N10" s="21"/>
      <c r="O10" s="21"/>
      <c r="P10" s="21"/>
      <c r="Q10" s="21"/>
      <c r="R10" s="21"/>
      <c r="S10" s="21"/>
      <c r="T10" s="21"/>
      <c r="U10" s="21"/>
      <c r="V10" s="21"/>
      <c r="W10" s="21"/>
      <c r="X10" s="21"/>
      <c r="Y10" s="21"/>
    </row>
    <row r="11" spans="2:27" ht="21" thickBot="1" x14ac:dyDescent="0.3">
      <c r="B11" s="16"/>
      <c r="C11" s="26"/>
      <c r="E11" s="3" t="s">
        <v>28</v>
      </c>
      <c r="F11" s="19">
        <v>289</v>
      </c>
      <c r="G11" s="21">
        <f>F11*(1+$C$16)</f>
        <v>303.45</v>
      </c>
      <c r="H11" s="21">
        <f t="shared" ref="H11:Y11" si="3">G11*(1+$C$16)</f>
        <v>318.6225</v>
      </c>
      <c r="I11" s="21">
        <f t="shared" si="3"/>
        <v>334.55362500000001</v>
      </c>
      <c r="J11" s="21">
        <f t="shared" si="3"/>
        <v>351.28130625</v>
      </c>
      <c r="K11" s="21">
        <f t="shared" si="3"/>
        <v>368.84537156250002</v>
      </c>
      <c r="L11" s="21">
        <f t="shared" si="3"/>
        <v>387.28764014062506</v>
      </c>
      <c r="M11" s="21">
        <f t="shared" si="3"/>
        <v>406.65202214765634</v>
      </c>
      <c r="N11" s="21">
        <f t="shared" si="3"/>
        <v>426.9846232550392</v>
      </c>
      <c r="O11" s="21">
        <f t="shared" si="3"/>
        <v>448.3338544177912</v>
      </c>
      <c r="P11" s="21">
        <f t="shared" si="3"/>
        <v>470.75054713868076</v>
      </c>
      <c r="Q11" s="21">
        <f t="shared" si="3"/>
        <v>494.28807449561481</v>
      </c>
      <c r="R11" s="21">
        <f t="shared" si="3"/>
        <v>519.00247822039557</v>
      </c>
      <c r="S11" s="21">
        <f t="shared" si="3"/>
        <v>544.95260213141535</v>
      </c>
      <c r="T11" s="21">
        <f t="shared" si="3"/>
        <v>572.20023223798614</v>
      </c>
      <c r="U11" s="21">
        <f t="shared" si="3"/>
        <v>600.81024384988552</v>
      </c>
      <c r="V11" s="21">
        <f t="shared" si="3"/>
        <v>630.85075604237977</v>
      </c>
      <c r="W11" s="21">
        <f t="shared" si="3"/>
        <v>662.39329384449877</v>
      </c>
      <c r="X11" s="21">
        <f t="shared" si="3"/>
        <v>695.51295853672377</v>
      </c>
      <c r="Y11" s="21">
        <f t="shared" si="3"/>
        <v>730.28860646355997</v>
      </c>
      <c r="AA11" s="3" t="s">
        <v>6</v>
      </c>
    </row>
    <row r="12" spans="2:27" ht="21" thickBot="1" x14ac:dyDescent="0.3">
      <c r="B12" s="29" t="s">
        <v>12</v>
      </c>
      <c r="C12" s="31">
        <v>0.03</v>
      </c>
      <c r="D12" s="25"/>
      <c r="E12" s="3" t="s">
        <v>7</v>
      </c>
      <c r="F12" s="32">
        <f>F11*365</f>
        <v>105485</v>
      </c>
      <c r="G12" s="32">
        <f t="shared" ref="G12:Y12" si="4">G11*365</f>
        <v>110759.25</v>
      </c>
      <c r="H12" s="32">
        <f t="shared" si="4"/>
        <v>116297.21249999999</v>
      </c>
      <c r="I12" s="32">
        <f t="shared" si="4"/>
        <v>122112.07312500001</v>
      </c>
      <c r="J12" s="32">
        <f t="shared" si="4"/>
        <v>128217.67678125</v>
      </c>
      <c r="K12" s="32">
        <f t="shared" si="4"/>
        <v>134628.56062031252</v>
      </c>
      <c r="L12" s="32">
        <f t="shared" si="4"/>
        <v>141359.98865132814</v>
      </c>
      <c r="M12" s="32">
        <f t="shared" si="4"/>
        <v>148427.98808389457</v>
      </c>
      <c r="N12" s="32">
        <f t="shared" si="4"/>
        <v>155849.3874880893</v>
      </c>
      <c r="O12" s="32">
        <f t="shared" si="4"/>
        <v>163641.85686249379</v>
      </c>
      <c r="P12" s="32">
        <f t="shared" si="4"/>
        <v>171823.94970561846</v>
      </c>
      <c r="Q12" s="32">
        <f t="shared" si="4"/>
        <v>180415.14719089941</v>
      </c>
      <c r="R12" s="32">
        <f t="shared" si="4"/>
        <v>189435.90455044439</v>
      </c>
      <c r="S12" s="32">
        <f t="shared" si="4"/>
        <v>198907.6997779666</v>
      </c>
      <c r="T12" s="32">
        <f t="shared" si="4"/>
        <v>208853.08476686495</v>
      </c>
      <c r="U12" s="32">
        <f t="shared" si="4"/>
        <v>219295.73900520822</v>
      </c>
      <c r="V12" s="32">
        <f t="shared" si="4"/>
        <v>230260.52595546862</v>
      </c>
      <c r="W12" s="32">
        <f t="shared" si="4"/>
        <v>241773.55225324206</v>
      </c>
      <c r="X12" s="32">
        <f t="shared" si="4"/>
        <v>253862.22986590417</v>
      </c>
      <c r="Y12" s="32">
        <f t="shared" si="4"/>
        <v>266555.34135919937</v>
      </c>
      <c r="AA12" s="3" t="s">
        <v>7</v>
      </c>
    </row>
    <row r="13" spans="2:27" ht="21" thickBot="1" x14ac:dyDescent="0.3">
      <c r="B13" s="16"/>
      <c r="C13" s="17"/>
    </row>
    <row r="14" spans="2:27" ht="22" thickBot="1" x14ac:dyDescent="0.3">
      <c r="B14" s="23"/>
      <c r="C14" s="33"/>
      <c r="D14" s="25"/>
      <c r="E14" s="34" t="s">
        <v>8</v>
      </c>
      <c r="F14" s="35">
        <f t="shared" ref="F14:Y14" si="5">F12+F9</f>
        <v>67485</v>
      </c>
      <c r="G14" s="35">
        <f t="shared" si="5"/>
        <v>69639.25</v>
      </c>
      <c r="H14" s="35">
        <f t="shared" si="5"/>
        <v>71932.412499999991</v>
      </c>
      <c r="I14" s="35">
        <f t="shared" si="5"/>
        <v>71942.974885000003</v>
      </c>
      <c r="J14" s="35">
        <f t="shared" si="5"/>
        <v>72012.10837165</v>
      </c>
      <c r="K14" s="35">
        <f t="shared" si="5"/>
        <v>72145.063234328525</v>
      </c>
      <c r="L14" s="35">
        <f t="shared" si="5"/>
        <v>72347.44512990478</v>
      </c>
      <c r="M14" s="35">
        <f t="shared" si="5"/>
        <v>72625.23658161427</v>
      </c>
      <c r="N14" s="35">
        <f t="shared" si="5"/>
        <v>72984.819685717783</v>
      </c>
      <c r="O14" s="35">
        <f t="shared" si="5"/>
        <v>73433.000108027409</v>
      </c>
      <c r="P14" s="35">
        <f t="shared" si="5"/>
        <v>73977.032440973417</v>
      </c>
      <c r="Q14" s="35">
        <f t="shared" si="5"/>
        <v>74624.646995668561</v>
      </c>
      <c r="R14" s="35">
        <f t="shared" si="5"/>
        <v>75384.078107404304</v>
      </c>
      <c r="S14" s="35">
        <f t="shared" si="5"/>
        <v>76264.094037204908</v>
      </c>
      <c r="T14" s="35">
        <f t="shared" si="5"/>
        <v>77274.028556472796</v>
      </c>
      <c r="U14" s="35">
        <f t="shared" si="5"/>
        <v>78423.814306400367</v>
      </c>
      <c r="V14" s="35">
        <f t="shared" si="5"/>
        <v>79724.018028708437</v>
      </c>
      <c r="W14" s="35">
        <f t="shared" si="5"/>
        <v>81185.877769411454</v>
      </c>
      <c r="X14" s="35">
        <f t="shared" si="5"/>
        <v>82821.342162720335</v>
      </c>
      <c r="Y14" s="35">
        <f t="shared" si="5"/>
        <v>84643.111907888175</v>
      </c>
      <c r="AA14" s="34" t="s">
        <v>8</v>
      </c>
    </row>
    <row r="15" spans="2:27" ht="21" thickBot="1" x14ac:dyDescent="0.3">
      <c r="B15" s="16"/>
      <c r="C15" s="17"/>
    </row>
    <row r="16" spans="2:27" ht="21" thickBot="1" x14ac:dyDescent="0.3">
      <c r="B16" s="23" t="s">
        <v>9</v>
      </c>
      <c r="C16" s="36">
        <v>0.05</v>
      </c>
      <c r="E16" s="37"/>
      <c r="F16" s="37"/>
      <c r="G16" s="37"/>
      <c r="H16" s="37"/>
      <c r="I16" s="37"/>
      <c r="J16" s="37"/>
      <c r="K16" s="37"/>
      <c r="L16" s="37"/>
      <c r="M16" s="37"/>
      <c r="N16" s="37"/>
      <c r="O16" s="37"/>
      <c r="P16" s="37"/>
      <c r="Q16" s="37"/>
      <c r="R16" s="37"/>
      <c r="S16" s="37"/>
      <c r="T16" s="37"/>
      <c r="U16" s="37"/>
      <c r="V16" s="37"/>
      <c r="W16" s="37"/>
      <c r="X16" s="37"/>
      <c r="Y16" s="37"/>
      <c r="AA16" s="37"/>
    </row>
    <row r="17" spans="2:27" x14ac:dyDescent="0.25">
      <c r="E17" s="38" t="s">
        <v>5</v>
      </c>
      <c r="I17" s="15" t="s">
        <v>11</v>
      </c>
      <c r="J17" s="39"/>
      <c r="AA17" s="38" t="s">
        <v>5</v>
      </c>
    </row>
    <row r="18" spans="2:27" ht="64" thickBot="1" x14ac:dyDescent="0.3">
      <c r="B18" s="1" t="s">
        <v>21</v>
      </c>
      <c r="C18" s="40">
        <v>-35000</v>
      </c>
      <c r="E18" s="3" t="s">
        <v>26</v>
      </c>
      <c r="F18" s="19">
        <v>-2500</v>
      </c>
      <c r="G18" s="20" t="s">
        <v>10</v>
      </c>
      <c r="H18" s="41"/>
      <c r="I18" s="42"/>
      <c r="J18" s="41"/>
      <c r="K18" s="41"/>
      <c r="L18" s="41"/>
      <c r="M18" s="41"/>
      <c r="N18" s="41"/>
      <c r="O18" s="41"/>
      <c r="P18" s="41"/>
      <c r="Q18" s="41"/>
      <c r="R18" s="41"/>
      <c r="S18" s="41"/>
      <c r="T18" s="41"/>
      <c r="U18" s="41"/>
      <c r="V18" s="41"/>
      <c r="W18" s="41"/>
      <c r="X18" s="41"/>
      <c r="Y18" s="41"/>
      <c r="AA18" s="3" t="s">
        <v>3</v>
      </c>
    </row>
    <row r="19" spans="2:27" ht="29" customHeight="1" x14ac:dyDescent="0.25">
      <c r="B19" s="4" t="s">
        <v>30</v>
      </c>
      <c r="C19" s="5"/>
      <c r="E19" s="3" t="s">
        <v>16</v>
      </c>
      <c r="F19" s="43">
        <f>F18</f>
        <v>-2500</v>
      </c>
      <c r="G19" s="43">
        <f>F19*(1+$C$10)</f>
        <v>-2600</v>
      </c>
      <c r="H19" s="43">
        <f t="shared" ref="H19:Y19" si="6">G19*(1+$C$10)</f>
        <v>-2704</v>
      </c>
      <c r="I19" s="43">
        <f t="shared" si="6"/>
        <v>-2812.1600000000003</v>
      </c>
      <c r="J19" s="43">
        <f t="shared" si="6"/>
        <v>-2924.6464000000005</v>
      </c>
      <c r="K19" s="43">
        <f t="shared" si="6"/>
        <v>-3041.6322560000008</v>
      </c>
      <c r="L19" s="43">
        <f t="shared" si="6"/>
        <v>-3163.2975462400009</v>
      </c>
      <c r="M19" s="43">
        <f t="shared" si="6"/>
        <v>-3289.8294480896011</v>
      </c>
      <c r="N19" s="43">
        <f t="shared" si="6"/>
        <v>-3421.4226260131854</v>
      </c>
      <c r="O19" s="43">
        <f t="shared" si="6"/>
        <v>-3558.2795310537131</v>
      </c>
      <c r="P19" s="43">
        <f t="shared" si="6"/>
        <v>-3700.6107122958615</v>
      </c>
      <c r="Q19" s="43">
        <f t="shared" si="6"/>
        <v>-3848.6351407876959</v>
      </c>
      <c r="R19" s="43">
        <f t="shared" si="6"/>
        <v>-4002.580546419204</v>
      </c>
      <c r="S19" s="43">
        <f t="shared" si="6"/>
        <v>-4162.6837682759724</v>
      </c>
      <c r="T19" s="43">
        <f t="shared" si="6"/>
        <v>-4329.1911190070114</v>
      </c>
      <c r="U19" s="43">
        <f t="shared" si="6"/>
        <v>-4502.3587637672917</v>
      </c>
      <c r="V19" s="43">
        <f t="shared" si="6"/>
        <v>-4682.4531143179838</v>
      </c>
      <c r="W19" s="43">
        <f t="shared" si="6"/>
        <v>-4869.7512388907035</v>
      </c>
      <c r="X19" s="43">
        <f t="shared" si="6"/>
        <v>-5064.5412884463321</v>
      </c>
      <c r="Y19" s="43">
        <f t="shared" si="6"/>
        <v>-5267.1229399841859</v>
      </c>
      <c r="AA19" s="3" t="s">
        <v>16</v>
      </c>
    </row>
    <row r="20" spans="2:27" ht="25" customHeight="1" x14ac:dyDescent="0.25">
      <c r="B20" s="6"/>
      <c r="C20" s="7"/>
      <c r="E20" s="3" t="s">
        <v>17</v>
      </c>
      <c r="F20" s="21">
        <f>F19*(1)</f>
        <v>-2500</v>
      </c>
      <c r="G20" s="21">
        <f>F20*(1+$C$10)</f>
        <v>-2600</v>
      </c>
      <c r="H20" s="21">
        <f>G20*(1+$C$10)</f>
        <v>-2704</v>
      </c>
      <c r="I20" s="27">
        <f>I19*(1+($C$8*$C$6))</f>
        <v>-4836.9152000000013</v>
      </c>
      <c r="J20" s="44">
        <f>J19*(1+($C$8*$C$6))</f>
        <v>-5030.3918080000012</v>
      </c>
      <c r="K20" s="44">
        <f t="shared" ref="K20:Y20" si="7">K19*(1+($C$8*$C$6))</f>
        <v>-5231.6074803200017</v>
      </c>
      <c r="L20" s="44">
        <f t="shared" si="7"/>
        <v>-5440.8717795328021</v>
      </c>
      <c r="M20" s="44">
        <f t="shared" si="7"/>
        <v>-5658.5066507141146</v>
      </c>
      <c r="N20" s="44">
        <f t="shared" si="7"/>
        <v>-5884.8469167426792</v>
      </c>
      <c r="O20" s="44">
        <f t="shared" si="7"/>
        <v>-6120.2407934123876</v>
      </c>
      <c r="P20" s="44">
        <f t="shared" si="7"/>
        <v>-6365.0504251488828</v>
      </c>
      <c r="Q20" s="44">
        <f t="shared" si="7"/>
        <v>-6619.6524421548374</v>
      </c>
      <c r="R20" s="44">
        <f t="shared" si="7"/>
        <v>-6884.4385398410313</v>
      </c>
      <c r="S20" s="44">
        <f t="shared" si="7"/>
        <v>-7159.8160814346729</v>
      </c>
      <c r="T20" s="44">
        <f t="shared" si="7"/>
        <v>-7446.2087246920601</v>
      </c>
      <c r="U20" s="44">
        <f t="shared" si="7"/>
        <v>-7744.0570736797426</v>
      </c>
      <c r="V20" s="44">
        <f t="shared" si="7"/>
        <v>-8053.8193566269329</v>
      </c>
      <c r="W20" s="44">
        <f t="shared" si="7"/>
        <v>-8375.9721308920107</v>
      </c>
      <c r="X20" s="44">
        <f t="shared" si="7"/>
        <v>-8711.0110161276916</v>
      </c>
      <c r="Y20" s="44">
        <f t="shared" si="7"/>
        <v>-9059.4514567728002</v>
      </c>
      <c r="AA20" s="3" t="s">
        <v>17</v>
      </c>
    </row>
    <row r="21" spans="2:27" x14ac:dyDescent="0.25">
      <c r="B21" s="6"/>
      <c r="C21" s="7"/>
      <c r="F21" s="45"/>
      <c r="G21" s="45"/>
      <c r="H21" s="45"/>
      <c r="I21" s="45"/>
      <c r="J21" s="45"/>
      <c r="K21" s="45"/>
      <c r="L21" s="45"/>
      <c r="M21" s="45"/>
      <c r="N21" s="45"/>
      <c r="O21" s="45"/>
      <c r="P21" s="45"/>
      <c r="Q21" s="45"/>
      <c r="R21" s="45"/>
      <c r="S21" s="45"/>
      <c r="T21" s="45"/>
      <c r="U21" s="45"/>
      <c r="V21" s="45"/>
      <c r="W21" s="45"/>
      <c r="X21" s="45"/>
      <c r="Y21" s="45"/>
    </row>
    <row r="22" spans="2:27" ht="25" customHeight="1" thickBot="1" x14ac:dyDescent="0.3">
      <c r="B22" s="8"/>
      <c r="C22" s="9"/>
      <c r="E22" s="3" t="s">
        <v>27</v>
      </c>
      <c r="F22" s="46">
        <v>280</v>
      </c>
      <c r="G22" s="45">
        <f>F22*(1+$C$23)</f>
        <v>280</v>
      </c>
      <c r="H22" s="45">
        <f t="shared" ref="H22:Y22" si="8">G22*(1+$C$23)</f>
        <v>280</v>
      </c>
      <c r="I22" s="45">
        <f t="shared" si="8"/>
        <v>280</v>
      </c>
      <c r="J22" s="45">
        <f t="shared" si="8"/>
        <v>280</v>
      </c>
      <c r="K22" s="45">
        <f t="shared" si="8"/>
        <v>280</v>
      </c>
      <c r="L22" s="45">
        <f t="shared" si="8"/>
        <v>280</v>
      </c>
      <c r="M22" s="45">
        <f t="shared" si="8"/>
        <v>280</v>
      </c>
      <c r="N22" s="45">
        <f t="shared" si="8"/>
        <v>280</v>
      </c>
      <c r="O22" s="45">
        <f t="shared" si="8"/>
        <v>280</v>
      </c>
      <c r="P22" s="45">
        <f t="shared" si="8"/>
        <v>280</v>
      </c>
      <c r="Q22" s="45">
        <f t="shared" si="8"/>
        <v>280</v>
      </c>
      <c r="R22" s="45">
        <f t="shared" si="8"/>
        <v>280</v>
      </c>
      <c r="S22" s="45">
        <f t="shared" si="8"/>
        <v>280</v>
      </c>
      <c r="T22" s="45">
        <f t="shared" si="8"/>
        <v>280</v>
      </c>
      <c r="U22" s="45">
        <f t="shared" si="8"/>
        <v>280</v>
      </c>
      <c r="V22" s="45">
        <f t="shared" si="8"/>
        <v>280</v>
      </c>
      <c r="W22" s="45">
        <f t="shared" si="8"/>
        <v>280</v>
      </c>
      <c r="X22" s="45">
        <f t="shared" si="8"/>
        <v>280</v>
      </c>
      <c r="Y22" s="45">
        <f t="shared" si="8"/>
        <v>280</v>
      </c>
      <c r="AA22" s="3" t="s">
        <v>6</v>
      </c>
    </row>
    <row r="23" spans="2:27" ht="21" thickBot="1" x14ac:dyDescent="0.3">
      <c r="B23" s="23" t="s">
        <v>24</v>
      </c>
      <c r="C23" s="36">
        <v>0</v>
      </c>
      <c r="F23" s="45"/>
      <c r="G23" s="45"/>
      <c r="H23" s="45"/>
      <c r="I23" s="45"/>
      <c r="J23" s="45"/>
      <c r="K23" s="45"/>
      <c r="L23" s="45"/>
      <c r="M23" s="45"/>
      <c r="N23" s="45"/>
      <c r="O23" s="45"/>
      <c r="P23" s="45"/>
      <c r="Q23" s="45"/>
      <c r="R23" s="45"/>
      <c r="S23" s="45"/>
      <c r="T23" s="45"/>
      <c r="U23" s="45"/>
      <c r="V23" s="45"/>
      <c r="W23" s="45"/>
      <c r="X23" s="45"/>
      <c r="Y23" s="45"/>
    </row>
    <row r="24" spans="2:27" ht="21" thickBot="1" x14ac:dyDescent="0.3">
      <c r="E24" s="3" t="s">
        <v>7</v>
      </c>
      <c r="F24" s="32">
        <f>F22*365+C25</f>
        <v>102783</v>
      </c>
      <c r="G24" s="32">
        <f>G22*365</f>
        <v>102200</v>
      </c>
      <c r="H24" s="32">
        <f t="shared" ref="G24:Y24" si="9">H22*365</f>
        <v>102200</v>
      </c>
      <c r="I24" s="32">
        <f t="shared" si="9"/>
        <v>102200</v>
      </c>
      <c r="J24" s="32">
        <f t="shared" si="9"/>
        <v>102200</v>
      </c>
      <c r="K24" s="32">
        <f t="shared" si="9"/>
        <v>102200</v>
      </c>
      <c r="L24" s="32">
        <f t="shared" si="9"/>
        <v>102200</v>
      </c>
      <c r="M24" s="32">
        <f t="shared" si="9"/>
        <v>102200</v>
      </c>
      <c r="N24" s="32">
        <f t="shared" si="9"/>
        <v>102200</v>
      </c>
      <c r="O24" s="32">
        <f t="shared" si="9"/>
        <v>102200</v>
      </c>
      <c r="P24" s="32">
        <f t="shared" si="9"/>
        <v>102200</v>
      </c>
      <c r="Q24" s="32">
        <f t="shared" si="9"/>
        <v>102200</v>
      </c>
      <c r="R24" s="32">
        <f t="shared" si="9"/>
        <v>102200</v>
      </c>
      <c r="S24" s="32">
        <f t="shared" si="9"/>
        <v>102200</v>
      </c>
      <c r="T24" s="32">
        <f t="shared" si="9"/>
        <v>102200</v>
      </c>
      <c r="U24" s="32">
        <f t="shared" si="9"/>
        <v>102200</v>
      </c>
      <c r="V24" s="32">
        <f t="shared" si="9"/>
        <v>102200</v>
      </c>
      <c r="W24" s="32">
        <f t="shared" si="9"/>
        <v>102200</v>
      </c>
      <c r="X24" s="32">
        <f t="shared" si="9"/>
        <v>102200</v>
      </c>
      <c r="Y24" s="32">
        <f t="shared" si="9"/>
        <v>102200</v>
      </c>
      <c r="AA24" s="3" t="s">
        <v>7</v>
      </c>
    </row>
    <row r="25" spans="2:27" ht="21" thickBot="1" x14ac:dyDescent="0.3">
      <c r="B25" s="47" t="s">
        <v>25</v>
      </c>
      <c r="C25" s="48">
        <v>583</v>
      </c>
      <c r="D25" s="25"/>
      <c r="E25" s="3" t="s">
        <v>18</v>
      </c>
      <c r="F25" s="45">
        <f>$C$18+F20</f>
        <v>-37500</v>
      </c>
      <c r="G25" s="45">
        <f>F25+G20</f>
        <v>-40100</v>
      </c>
      <c r="H25" s="45">
        <f t="shared" ref="H25:Y25" si="10">G25+H20</f>
        <v>-42804</v>
      </c>
      <c r="I25" s="45">
        <f t="shared" si="10"/>
        <v>-47640.915200000003</v>
      </c>
      <c r="J25" s="45">
        <f t="shared" si="10"/>
        <v>-52671.307008000003</v>
      </c>
      <c r="K25" s="45">
        <f t="shared" si="10"/>
        <v>-57902.914488320006</v>
      </c>
      <c r="L25" s="45">
        <f t="shared" si="10"/>
        <v>-63343.786267852811</v>
      </c>
      <c r="M25" s="45">
        <f t="shared" si="10"/>
        <v>-69002.29291856692</v>
      </c>
      <c r="N25" s="45">
        <f t="shared" si="10"/>
        <v>-74887.139835309601</v>
      </c>
      <c r="O25" s="45">
        <f t="shared" si="10"/>
        <v>-81007.380628721992</v>
      </c>
      <c r="P25" s="45">
        <f t="shared" si="10"/>
        <v>-87372.431053870881</v>
      </c>
      <c r="Q25" s="45">
        <f t="shared" si="10"/>
        <v>-93992.08349602572</v>
      </c>
      <c r="R25" s="45">
        <f t="shared" si="10"/>
        <v>-100876.52203586676</v>
      </c>
      <c r="S25" s="45">
        <f t="shared" si="10"/>
        <v>-108036.33811730143</v>
      </c>
      <c r="T25" s="45">
        <f t="shared" si="10"/>
        <v>-115482.54684199349</v>
      </c>
      <c r="U25" s="45">
        <f t="shared" si="10"/>
        <v>-123226.60391567323</v>
      </c>
      <c r="V25" s="45">
        <f t="shared" si="10"/>
        <v>-131280.42327230016</v>
      </c>
      <c r="W25" s="45">
        <f t="shared" si="10"/>
        <v>-139656.39540319217</v>
      </c>
      <c r="X25" s="45">
        <f t="shared" si="10"/>
        <v>-148367.40641931986</v>
      </c>
      <c r="Y25" s="45">
        <f t="shared" si="10"/>
        <v>-157426.85787609266</v>
      </c>
      <c r="AA25" s="3" t="s">
        <v>13</v>
      </c>
    </row>
    <row r="26" spans="2:27" ht="21" thickBot="1" x14ac:dyDescent="0.3">
      <c r="B26" s="49"/>
      <c r="F26" s="45"/>
      <c r="G26" s="45"/>
      <c r="H26" s="45"/>
      <c r="I26" s="45"/>
      <c r="J26" s="45"/>
      <c r="K26" s="45"/>
      <c r="L26" s="45"/>
      <c r="M26" s="45"/>
      <c r="N26" s="45"/>
      <c r="O26" s="45"/>
      <c r="P26" s="45"/>
      <c r="Q26" s="45"/>
      <c r="R26" s="45"/>
      <c r="S26" s="45"/>
      <c r="T26" s="45"/>
      <c r="U26" s="45"/>
      <c r="V26" s="45"/>
      <c r="W26" s="45"/>
      <c r="X26" s="45"/>
      <c r="Y26" s="45"/>
    </row>
    <row r="27" spans="2:27" x14ac:dyDescent="0.25">
      <c r="E27" s="34" t="s">
        <v>8</v>
      </c>
      <c r="F27" s="50">
        <f t="shared" ref="F27:Y27" si="11">F24+F25</f>
        <v>65283</v>
      </c>
      <c r="G27" s="50">
        <f t="shared" si="11"/>
        <v>62100</v>
      </c>
      <c r="H27" s="50">
        <f t="shared" si="11"/>
        <v>59396</v>
      </c>
      <c r="I27" s="50">
        <f t="shared" si="11"/>
        <v>54559.084799999997</v>
      </c>
      <c r="J27" s="50">
        <f t="shared" si="11"/>
        <v>49528.692991999997</v>
      </c>
      <c r="K27" s="50">
        <f t="shared" si="11"/>
        <v>44297.085511679994</v>
      </c>
      <c r="L27" s="50">
        <f t="shared" si="11"/>
        <v>38856.213732147189</v>
      </c>
      <c r="M27" s="50">
        <f t="shared" si="11"/>
        <v>33197.70708143308</v>
      </c>
      <c r="N27" s="50">
        <f t="shared" si="11"/>
        <v>27312.860164690399</v>
      </c>
      <c r="O27" s="50">
        <f t="shared" si="11"/>
        <v>21192.619371278008</v>
      </c>
      <c r="P27" s="50">
        <f t="shared" si="11"/>
        <v>14827.568946129119</v>
      </c>
      <c r="Q27" s="50">
        <f t="shared" si="11"/>
        <v>8207.9165039742802</v>
      </c>
      <c r="R27" s="50">
        <f t="shared" si="11"/>
        <v>1323.4779641332425</v>
      </c>
      <c r="S27" s="50">
        <f t="shared" si="11"/>
        <v>-5836.338117301435</v>
      </c>
      <c r="T27" s="50">
        <f t="shared" si="11"/>
        <v>-13282.546841993491</v>
      </c>
      <c r="U27" s="50">
        <f t="shared" si="11"/>
        <v>-21026.603915673229</v>
      </c>
      <c r="V27" s="50">
        <f t="shared" si="11"/>
        <v>-29080.423272300162</v>
      </c>
      <c r="W27" s="50">
        <f t="shared" si="11"/>
        <v>-37456.395403192175</v>
      </c>
      <c r="X27" s="50">
        <f t="shared" si="11"/>
        <v>-46167.406419319857</v>
      </c>
      <c r="Y27" s="50">
        <f t="shared" si="11"/>
        <v>-55226.857876092661</v>
      </c>
      <c r="AA27" s="34" t="s">
        <v>8</v>
      </c>
    </row>
    <row r="29" spans="2:27" x14ac:dyDescent="0.25">
      <c r="E29" s="3" t="s">
        <v>15</v>
      </c>
      <c r="F29" s="51" t="str">
        <f>IF(F14&gt;F27,"Current","Option #4")</f>
        <v>Current</v>
      </c>
      <c r="G29" s="51" t="str">
        <f t="shared" ref="G29:Y29" si="12">IF(G14&gt;G27,"Current","Option #4")</f>
        <v>Current</v>
      </c>
      <c r="H29" s="51" t="str">
        <f t="shared" si="12"/>
        <v>Current</v>
      </c>
      <c r="I29" s="51" t="str">
        <f t="shared" si="12"/>
        <v>Current</v>
      </c>
      <c r="J29" s="51" t="str">
        <f t="shared" si="12"/>
        <v>Current</v>
      </c>
      <c r="K29" s="51" t="str">
        <f t="shared" si="12"/>
        <v>Current</v>
      </c>
      <c r="L29" s="51" t="str">
        <f t="shared" si="12"/>
        <v>Current</v>
      </c>
      <c r="M29" s="51" t="str">
        <f t="shared" si="12"/>
        <v>Current</v>
      </c>
      <c r="N29" s="51" t="str">
        <f t="shared" si="12"/>
        <v>Current</v>
      </c>
      <c r="O29" s="51" t="str">
        <f t="shared" si="12"/>
        <v>Current</v>
      </c>
      <c r="P29" s="51" t="str">
        <f t="shared" si="12"/>
        <v>Current</v>
      </c>
      <c r="Q29" s="51" t="str">
        <f t="shared" si="12"/>
        <v>Current</v>
      </c>
      <c r="R29" s="51" t="str">
        <f t="shared" si="12"/>
        <v>Current</v>
      </c>
      <c r="S29" s="51" t="str">
        <f t="shared" si="12"/>
        <v>Current</v>
      </c>
      <c r="T29" s="51" t="str">
        <f t="shared" si="12"/>
        <v>Current</v>
      </c>
      <c r="U29" s="51" t="str">
        <f t="shared" si="12"/>
        <v>Current</v>
      </c>
      <c r="V29" s="51" t="str">
        <f t="shared" si="12"/>
        <v>Current</v>
      </c>
      <c r="W29" s="51" t="str">
        <f t="shared" si="12"/>
        <v>Current</v>
      </c>
      <c r="X29" s="51" t="str">
        <f t="shared" si="12"/>
        <v>Current</v>
      </c>
      <c r="Y29" s="51" t="str">
        <f t="shared" si="12"/>
        <v>Current</v>
      </c>
      <c r="AA29" s="3" t="s">
        <v>15</v>
      </c>
    </row>
  </sheetData>
  <sheetProtection algorithmName="SHA-512" hashValue="Ubbah3jLjfPR5V5d/LoPWe5HC70qh1xrwYEJ3qZyGpkV64gy4l4qqsabB9475W8V8+fYFbMr9joIEbZ+0zzUPA==" saltValue="qti9E+Mk8rBd2n7nufaQcA==" spinCount="100000" sheet="1" objects="1" scenarios="1" selectLockedCells="1"/>
  <mergeCells count="3">
    <mergeCell ref="B2:C2"/>
    <mergeCell ref="B25:B26"/>
    <mergeCell ref="B19:C22"/>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Policy Holder Decision Tree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2021-07-23T21:28:30Z</dcterms:created>
  <dcterms:modified xsi:type="dcterms:W3CDTF">2021-08-12T19:39:05Z</dcterms:modified>
</cp:coreProperties>
</file>